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7"/>
  </bookViews>
  <sheets>
    <sheet name="01,1" sheetId="1" r:id="rId1"/>
    <sheet name="02,1" sheetId="2" r:id="rId2"/>
    <sheet name="03,1" sheetId="3" r:id="rId3"/>
    <sheet name="05,1" sheetId="4" r:id="rId4"/>
    <sheet name="06" sheetId="5" r:id="rId5"/>
    <sheet name="06,1" sheetId="6" r:id="rId6"/>
    <sheet name="07" sheetId="7" r:id="rId7"/>
    <sheet name="07,1" sheetId="8" r:id="rId8"/>
    <sheet name="08" sheetId="9" r:id="rId9"/>
    <sheet name="08,1" sheetId="10" r:id="rId10"/>
    <sheet name="09" sheetId="11" r:id="rId11"/>
    <sheet name="09,1" sheetId="12" r:id="rId12"/>
    <sheet name="10" sheetId="13" r:id="rId13"/>
    <sheet name="10,1" sheetId="14" r:id="rId14"/>
    <sheet name="11" sheetId="15" r:id="rId15"/>
    <sheet name="11,1" sheetId="16" r:id="rId16"/>
    <sheet name="12" sheetId="17" r:id="rId17"/>
    <sheet name="12,1" sheetId="18" r:id="rId18"/>
  </sheets>
  <definedNames/>
  <calcPr fullCalcOnLoad="1"/>
</workbook>
</file>

<file path=xl/sharedStrings.xml><?xml version="1.0" encoding="utf-8"?>
<sst xmlns="http://schemas.openxmlformats.org/spreadsheetml/2006/main" count="2518" uniqueCount="170">
  <si>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</si>
  <si>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</si>
  <si>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</si>
  <si>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</si>
  <si>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</si>
  <si>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</si>
  <si>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</si>
  <si>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</si>
  <si>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</si>
  <si>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</si>
  <si>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</si>
  <si>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</si>
  <si>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</si>
  <si>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</si>
  <si>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</si>
  <si>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</si>
  <si>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</si>
  <si>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</si>
  <si>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105</t>
  </si>
  <si>
    <t>653 326,89</t>
  </si>
  <si>
    <t>64</t>
  </si>
  <si>
    <t>50</t>
  </si>
  <si>
    <t>46</t>
  </si>
  <si>
    <t>40</t>
  </si>
  <si>
    <t>25,38</t>
  </si>
  <si>
    <t>37,50</t>
  </si>
  <si>
    <t>73</t>
  </si>
  <si>
    <t>Январь 2017 г.</t>
  </si>
  <si>
    <t>Январь 2017.</t>
  </si>
  <si>
    <t>9 761 513,65</t>
  </si>
  <si>
    <t>38,10</t>
  </si>
  <si>
    <t>45,57</t>
  </si>
  <si>
    <t>1 899 234,87</t>
  </si>
  <si>
    <t>23,81</t>
  </si>
  <si>
    <t>8,87</t>
  </si>
  <si>
    <t>Февраль 2017.</t>
  </si>
  <si>
    <t>Январь - Февраль 2017 г.</t>
  </si>
  <si>
    <t>7 401 557,74</t>
  </si>
  <si>
    <t>36,51</t>
  </si>
  <si>
    <t>49,37</t>
  </si>
  <si>
    <t>45</t>
  </si>
  <si>
    <t>328 605,74</t>
  </si>
  <si>
    <t>35,71</t>
  </si>
  <si>
    <t>2,19</t>
  </si>
  <si>
    <t>35</t>
  </si>
  <si>
    <t>7 262 342,28</t>
  </si>
  <si>
    <t>27,78</t>
  </si>
  <si>
    <t>48,44</t>
  </si>
  <si>
    <t>Март 2017.</t>
  </si>
  <si>
    <t>16 692 361,44</t>
  </si>
  <si>
    <t>52,40</t>
  </si>
  <si>
    <t>10 077 374,65</t>
  </si>
  <si>
    <t>36,06</t>
  </si>
  <si>
    <t>31,64</t>
  </si>
  <si>
    <t>5 084 832,54</t>
  </si>
  <si>
    <t>26,44</t>
  </si>
  <si>
    <t>15,96</t>
  </si>
  <si>
    <t>Май 2017.</t>
  </si>
  <si>
    <t>129</t>
  </si>
  <si>
    <t>11 854 506,79</t>
  </si>
  <si>
    <t>37,18</t>
  </si>
  <si>
    <t>45,24</t>
  </si>
  <si>
    <t>124</t>
  </si>
  <si>
    <t>9 380 669,63</t>
  </si>
  <si>
    <t>35,73</t>
  </si>
  <si>
    <t>35,80</t>
  </si>
  <si>
    <t>94</t>
  </si>
  <si>
    <t>4 970 004,29</t>
  </si>
  <si>
    <t>27,09</t>
  </si>
  <si>
    <t>18,97</t>
  </si>
  <si>
    <t>КТПН</t>
  </si>
  <si>
    <t>2ВЛ</t>
  </si>
  <si>
    <t>Потери</t>
  </si>
  <si>
    <t>кабель</t>
  </si>
  <si>
    <t>Январь - Март 2017 г.</t>
  </si>
  <si>
    <t>Январь - Июнь 2017 г.</t>
  </si>
  <si>
    <t>Июнь 2017.</t>
  </si>
  <si>
    <t>74</t>
  </si>
  <si>
    <t>2 009 565,18</t>
  </si>
  <si>
    <t>37,56</t>
  </si>
  <si>
    <t>43,43</t>
  </si>
  <si>
    <t>1 216 156,78</t>
  </si>
  <si>
    <t>37,06</t>
  </si>
  <si>
    <t>26,28</t>
  </si>
  <si>
    <t>1 401 428,82</t>
  </si>
  <si>
    <t>30,29</t>
  </si>
  <si>
    <t>Январь - Июль 2017 г.</t>
  </si>
  <si>
    <t>Июль 2017.</t>
  </si>
  <si>
    <t>858 960,20</t>
  </si>
  <si>
    <t>38,46</t>
  </si>
  <si>
    <t>43,32</t>
  </si>
  <si>
    <t>27</t>
  </si>
  <si>
    <t>264 893,03</t>
  </si>
  <si>
    <t>23,08</t>
  </si>
  <si>
    <t>13,36</t>
  </si>
  <si>
    <t>117</t>
  </si>
  <si>
    <t>1 982 813,43</t>
  </si>
  <si>
    <t>197</t>
  </si>
  <si>
    <t>4 627 150,78</t>
  </si>
  <si>
    <t>347</t>
  </si>
  <si>
    <t>26 205 180,71</t>
  </si>
  <si>
    <t>168</t>
  </si>
  <si>
    <t>21 422 262,17</t>
  </si>
  <si>
    <t>126</t>
  </si>
  <si>
    <t>14 992 505,76</t>
  </si>
  <si>
    <t>208</t>
  </si>
  <si>
    <t>31 854 568,63</t>
  </si>
  <si>
    <t>Август 2017.</t>
  </si>
  <si>
    <t>Январь - Август 2017 г.</t>
  </si>
  <si>
    <t>11 114 852,87</t>
  </si>
  <si>
    <t>36,46</t>
  </si>
  <si>
    <t>44,51</t>
  </si>
  <si>
    <t>34</t>
  </si>
  <si>
    <t>9 752 457,23</t>
  </si>
  <si>
    <t>35,42</t>
  </si>
  <si>
    <t>39,05</t>
  </si>
  <si>
    <t>4 104 494,13</t>
  </si>
  <si>
    <t>28,13</t>
  </si>
  <si>
    <t>16,44</t>
  </si>
  <si>
    <t>96</t>
  </si>
  <si>
    <t>24 971 804,23</t>
  </si>
  <si>
    <t>Январь - Сентябрь 2017 г.</t>
  </si>
  <si>
    <t>Сентябрь 2017.</t>
  </si>
  <si>
    <t>55</t>
  </si>
  <si>
    <t>13 768 069,55</t>
  </si>
  <si>
    <t>36,67</t>
  </si>
  <si>
    <t>45,30</t>
  </si>
  <si>
    <t>54</t>
  </si>
  <si>
    <t>6 704 064,55</t>
  </si>
  <si>
    <t>36,00</t>
  </si>
  <si>
    <t>22,06</t>
  </si>
  <si>
    <t>41</t>
  </si>
  <si>
    <t>9 920 559,00</t>
  </si>
  <si>
    <t>27,33</t>
  </si>
  <si>
    <t>32,64</t>
  </si>
  <si>
    <t>150</t>
  </si>
  <si>
    <t>30 392 693,10</t>
  </si>
  <si>
    <t>Январь - Октябрь 2017 г.</t>
  </si>
  <si>
    <t>Октябрь 2017.</t>
  </si>
  <si>
    <t>66</t>
  </si>
  <si>
    <t>3 817 385,84</t>
  </si>
  <si>
    <t>36,26</t>
  </si>
  <si>
    <t>48,22</t>
  </si>
  <si>
    <t>281 653,00</t>
  </si>
  <si>
    <t>27,47</t>
  </si>
  <si>
    <t>3,56</t>
  </si>
  <si>
    <t>182</t>
  </si>
  <si>
    <t>7 916 424,68</t>
  </si>
  <si>
    <t>Январь - Май 2017 г.</t>
  </si>
  <si>
    <t>Январь - Ноябрь 2017 г.</t>
  </si>
  <si>
    <t>Ноябрь 2017.</t>
  </si>
  <si>
    <t>62</t>
  </si>
  <si>
    <t>7 070 914,10</t>
  </si>
  <si>
    <t>36,69</t>
  </si>
  <si>
    <t>47,97</t>
  </si>
  <si>
    <t>597 566,19</t>
  </si>
  <si>
    <t>26,63</t>
  </si>
  <si>
    <t>4,05</t>
  </si>
  <si>
    <t>169</t>
  </si>
  <si>
    <t>14 739 394,39</t>
  </si>
  <si>
    <t>Декабрь 2017.</t>
  </si>
  <si>
    <t>Январь - Декабрь 2017 г.</t>
  </si>
  <si>
    <t>6 079 602,59</t>
  </si>
  <si>
    <t>36,99</t>
  </si>
  <si>
    <t>48,57</t>
  </si>
  <si>
    <t>358 515,30</t>
  </si>
  <si>
    <t>26,01</t>
  </si>
  <si>
    <t>2,86</t>
  </si>
  <si>
    <t>173</t>
  </si>
  <si>
    <t>12 517 720,48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</si>
</sst>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C25" sqref="C25"/>
    </sheetView>
  </sheetViews>
  <sheetFormatPr defaultColWidth="9.140625" defaultRowHeight="12.75" outlineLevelCol="1"/>
  <cols>
    <col min="1" max="1" width="12.00390625" style="0" customWidth="1"/>
    <col min="2" max="2" width="5.421875" style="0" customWidth="1"/>
    <col min="3" max="3" width="9.8515625" style="0" customWidth="1"/>
    <col min="4" max="4" width="7.28125" style="0" customWidth="1"/>
    <col min="5" max="5" width="9.00390625" style="0" customWidth="1"/>
    <col min="6" max="6" width="5.421875" style="0" customWidth="1"/>
    <col min="7" max="7" width="9.8515625" style="0" customWidth="1"/>
    <col min="8" max="8" width="7.28125" style="0" customWidth="1"/>
    <col min="9" max="9" width="9.00390625" style="0" customWidth="1"/>
    <col min="10" max="10" width="5.421875" style="0" customWidth="1"/>
    <col min="11" max="11" width="9.8515625" style="0" customWidth="1"/>
    <col min="12" max="12" width="7.28125" style="0" customWidth="1"/>
    <col min="13" max="13" width="9.00390625" style="0" customWidth="1"/>
    <col min="14" max="14" width="5.421875" style="0" customWidth="1"/>
    <col min="15" max="15" width="9.8515625" style="0" customWidth="1"/>
    <col min="16" max="16" width="7.28125" style="0" customWidth="1"/>
    <col min="17" max="17" width="9.00390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1.75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 t="s">
        <v>20</v>
      </c>
      <c r="C7" s="2" t="s">
        <v>29</v>
      </c>
      <c r="D7" s="2" t="s">
        <v>30</v>
      </c>
      <c r="E7" s="2" t="s">
        <v>31</v>
      </c>
      <c r="F7" s="2" t="s">
        <v>20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23</v>
      </c>
      <c r="O7" s="2" t="s">
        <v>32</v>
      </c>
      <c r="P7" s="2" t="s">
        <v>33</v>
      </c>
      <c r="Q7" s="2" t="s">
        <v>34</v>
      </c>
      <c r="R7" s="5" t="s">
        <v>18</v>
      </c>
      <c r="S7" s="5" t="s">
        <v>19</v>
      </c>
    </row>
  </sheetData>
  <sheetProtection/>
  <mergeCells count="10">
    <mergeCell ref="R4:S4"/>
    <mergeCell ref="B3:S3"/>
    <mergeCell ref="B2:S2"/>
    <mergeCell ref="A6:S6"/>
    <mergeCell ref="A1:O1"/>
    <mergeCell ref="A4:A5"/>
    <mergeCell ref="B4:E4"/>
    <mergeCell ref="F4:I4"/>
    <mergeCell ref="J4:M4"/>
    <mergeCell ref="N4:Q4"/>
  </mergeCells>
  <printOptions/>
  <pageMargins left="0.16" right="0.16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3" sqref="A13:Q13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tr">
        <f>'08'!B2:S2</f>
        <v>Январь - Август 2017 г.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1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H12">F7/B7*100</f>
        <v>100</v>
      </c>
      <c r="I7" s="15">
        <f aca="true" t="shared" si="2" ref="I7:I12"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3" ref="P7:Q11">N7/B7*100</f>
        <v>62.5</v>
      </c>
      <c r="Q7" s="14">
        <f t="shared" si="3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2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3"/>
        <v>76.08695652173914</v>
      </c>
      <c r="Q8" s="14">
        <f t="shared" si="3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2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3"/>
        <v>70.51282051282051</v>
      </c>
      <c r="Q9" s="14">
        <f t="shared" si="3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2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3"/>
        <v>72.86821705426357</v>
      </c>
      <c r="Q10" s="14">
        <f t="shared" si="3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2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3"/>
        <v>67.56756756756756</v>
      </c>
      <c r="Q11" s="14">
        <f t="shared" si="3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>B12/B12*100</f>
        <v>100</v>
      </c>
      <c r="E12" s="15">
        <f>C12/C12*100</f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2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>N12/B12*100</f>
        <v>60</v>
      </c>
      <c r="Q12" s="14">
        <f>O12/C12*100</f>
        <v>30.838801378690196</v>
      </c>
      <c r="R12" s="5"/>
      <c r="S12" s="5"/>
    </row>
    <row r="13" spans="1:19" ht="21" customHeight="1">
      <c r="A13" s="6" t="str">
        <f>'08'!A13</f>
        <v>Август 2017.</v>
      </c>
      <c r="B13" s="9" t="s">
        <v>44</v>
      </c>
      <c r="C13" s="9" t="s">
        <v>109</v>
      </c>
      <c r="D13" s="15">
        <f>B13/B13*100</f>
        <v>100</v>
      </c>
      <c r="E13" s="15">
        <f>C13/C13*100</f>
        <v>100</v>
      </c>
      <c r="F13" s="9" t="s">
        <v>112</v>
      </c>
      <c r="G13" s="9" t="s">
        <v>113</v>
      </c>
      <c r="H13" s="15">
        <f>F13/B13*100</f>
        <v>97.14285714285714</v>
      </c>
      <c r="I13" s="15">
        <f>G13/C13*100</f>
        <v>87.74256703228858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14">
        <f>N13/B13*100</f>
        <v>77.14285714285715</v>
      </c>
      <c r="Q13" s="14">
        <f>O13/C13*100</f>
        <v>36.92801135567348</v>
      </c>
      <c r="R13" s="5"/>
      <c r="S13" s="5"/>
    </row>
    <row r="14" spans="2:17" ht="12.75">
      <c r="B14" s="16">
        <f>SUM(B7:B11)</f>
        <v>188</v>
      </c>
      <c r="C14" s="16"/>
      <c r="D14" s="16"/>
      <c r="E14" s="16"/>
      <c r="F14" s="16">
        <f>SUM(F7:F11)</f>
        <v>184</v>
      </c>
      <c r="G14" s="16"/>
      <c r="H14" s="16"/>
      <c r="I14" s="16"/>
      <c r="J14" s="16">
        <f>SUM(J7:J11)</f>
        <v>0</v>
      </c>
      <c r="K14" s="16"/>
      <c r="L14" s="16"/>
      <c r="M14" s="16"/>
      <c r="N14" s="16">
        <f>SUM(N7:N11)</f>
        <v>130</v>
      </c>
      <c r="O14" s="17">
        <f>N14/B14*100</f>
        <v>69.14893617021278</v>
      </c>
      <c r="P14" s="16"/>
      <c r="Q14" s="12"/>
    </row>
    <row r="15" ht="12.75">
      <c r="G15" s="8"/>
    </row>
    <row r="16" ht="12.75">
      <c r="G16" s="8"/>
    </row>
    <row r="17" ht="12.75">
      <c r="G17" s="8"/>
    </row>
    <row r="18" ht="12.75">
      <c r="G18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K21" sqref="K21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1:19" ht="21" customHeight="1">
      <c r="A13" s="6" t="s">
        <v>107</v>
      </c>
      <c r="B13" s="9" t="s">
        <v>44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 t="s">
        <v>115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9" t="s">
        <v>117</v>
      </c>
      <c r="Q13" s="9" t="s">
        <v>118</v>
      </c>
      <c r="R13" s="9" t="s">
        <v>119</v>
      </c>
      <c r="S13" s="9" t="s">
        <v>120</v>
      </c>
    </row>
    <row r="14" spans="1:19" ht="21" customHeight="1">
      <c r="A14" s="6" t="s">
        <v>122</v>
      </c>
      <c r="B14" s="9" t="s">
        <v>123</v>
      </c>
      <c r="C14" s="9" t="s">
        <v>124</v>
      </c>
      <c r="D14" s="9" t="s">
        <v>125</v>
      </c>
      <c r="E14" s="9" t="s">
        <v>126</v>
      </c>
      <c r="F14" s="9" t="s">
        <v>127</v>
      </c>
      <c r="G14" s="9" t="s">
        <v>128</v>
      </c>
      <c r="H14" s="9" t="s">
        <v>129</v>
      </c>
      <c r="I14" s="9" t="s">
        <v>130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9" t="s">
        <v>133</v>
      </c>
      <c r="Q14" s="9" t="s">
        <v>134</v>
      </c>
      <c r="R14" s="9" t="s">
        <v>135</v>
      </c>
      <c r="S14" s="9" t="s">
        <v>136</v>
      </c>
    </row>
    <row r="15" spans="2:16" ht="12.75">
      <c r="B15" s="10">
        <f>SUM(B7:B9)</f>
        <v>188</v>
      </c>
      <c r="C15" s="10"/>
      <c r="D15" s="10"/>
      <c r="E15" s="10"/>
      <c r="F15" s="10">
        <f>SUM(F7:F9)</f>
        <v>184</v>
      </c>
      <c r="G15" s="10"/>
      <c r="H15" s="10"/>
      <c r="I15" s="10"/>
      <c r="J15" s="10">
        <f>SUM(J7:J9)</f>
        <v>0</v>
      </c>
      <c r="K15" s="10"/>
      <c r="L15" s="10"/>
      <c r="M15" s="10"/>
      <c r="N15" s="10">
        <f>SUM(N7:N9)</f>
        <v>130</v>
      </c>
      <c r="O15" s="11">
        <f>N15/B15*100</f>
        <v>69.14893617021278</v>
      </c>
      <c r="P15" s="10"/>
    </row>
    <row r="16" ht="12.75">
      <c r="G16" s="8"/>
    </row>
    <row r="17" ht="12.75">
      <c r="G17" s="8"/>
    </row>
    <row r="18" ht="12.75">
      <c r="G18" s="8"/>
    </row>
    <row r="19" ht="12.75">
      <c r="G19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K21" sqref="K21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1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2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1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 aca="true" t="shared" si="3" ref="D12:E14">B12/B12*100</f>
        <v>100</v>
      </c>
      <c r="E12" s="15">
        <f t="shared" si="3"/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1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 aca="true" t="shared" si="4" ref="P12:Q14">N12/B12*100</f>
        <v>60</v>
      </c>
      <c r="Q12" s="14">
        <f t="shared" si="4"/>
        <v>30.838801378690196</v>
      </c>
      <c r="R12" s="5"/>
      <c r="S12" s="5"/>
    </row>
    <row r="13" spans="1:19" ht="21" customHeight="1">
      <c r="A13" s="6" t="str">
        <f>'08'!A13</f>
        <v>Август 2017.</v>
      </c>
      <c r="B13" s="9" t="s">
        <v>44</v>
      </c>
      <c r="C13" s="9" t="s">
        <v>109</v>
      </c>
      <c r="D13" s="15">
        <f t="shared" si="3"/>
        <v>100</v>
      </c>
      <c r="E13" s="15">
        <f t="shared" si="3"/>
        <v>100</v>
      </c>
      <c r="F13" s="9" t="s">
        <v>112</v>
      </c>
      <c r="G13" s="9" t="s">
        <v>113</v>
      </c>
      <c r="H13" s="15">
        <f>F13/B13*100</f>
        <v>97.14285714285714</v>
      </c>
      <c r="I13" s="15">
        <f>G13/C13*100</f>
        <v>87.74256703228858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14">
        <f t="shared" si="4"/>
        <v>77.14285714285715</v>
      </c>
      <c r="Q13" s="14">
        <f t="shared" si="4"/>
        <v>36.92801135567348</v>
      </c>
      <c r="R13" s="5"/>
      <c r="S13" s="5"/>
    </row>
    <row r="14" spans="1:19" ht="21" customHeight="1">
      <c r="A14" s="6" t="s">
        <v>122</v>
      </c>
      <c r="B14" s="9" t="s">
        <v>123</v>
      </c>
      <c r="C14" s="9" t="s">
        <v>124</v>
      </c>
      <c r="D14" s="15">
        <f t="shared" si="3"/>
        <v>100</v>
      </c>
      <c r="E14" s="15">
        <f t="shared" si="3"/>
        <v>100</v>
      </c>
      <c r="F14" s="9" t="s">
        <v>127</v>
      </c>
      <c r="G14" s="9" t="s">
        <v>128</v>
      </c>
      <c r="H14" s="15">
        <f>F14/B14*100</f>
        <v>98.18181818181819</v>
      </c>
      <c r="I14" s="15">
        <f>G14/C14*100</f>
        <v>48.69284343497524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14">
        <f t="shared" si="4"/>
        <v>74.54545454545455</v>
      </c>
      <c r="Q14" s="14">
        <f t="shared" si="4"/>
        <v>72.05482921169583</v>
      </c>
      <c r="R14" s="5"/>
      <c r="S14" s="5"/>
    </row>
    <row r="15" spans="2:17" ht="12.75">
      <c r="B15" s="16">
        <f>SUM(B7:B11)</f>
        <v>188</v>
      </c>
      <c r="C15" s="16"/>
      <c r="D15" s="16"/>
      <c r="E15" s="16"/>
      <c r="F15" s="16">
        <f>SUM(F7:F11)</f>
        <v>184</v>
      </c>
      <c r="G15" s="16"/>
      <c r="H15" s="16"/>
      <c r="I15" s="16"/>
      <c r="J15" s="16">
        <f>SUM(J7:J11)</f>
        <v>0</v>
      </c>
      <c r="K15" s="16"/>
      <c r="L15" s="16"/>
      <c r="M15" s="16"/>
      <c r="N15" s="16">
        <f>SUM(N7:N11)</f>
        <v>130</v>
      </c>
      <c r="O15" s="17">
        <f>N15/B15*100</f>
        <v>69.14893617021278</v>
      </c>
      <c r="P15" s="16"/>
      <c r="Q15" s="12"/>
    </row>
    <row r="16" ht="12.75">
      <c r="G16" s="8"/>
    </row>
    <row r="17" ht="12.75">
      <c r="G17" s="8"/>
    </row>
    <row r="18" ht="12.75">
      <c r="G18" s="8"/>
    </row>
    <row r="19" ht="12.75">
      <c r="G19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L23" activeCellId="1" sqref="R15:S15 L23:M23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137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1:19" ht="21" customHeight="1">
      <c r="A13" s="6" t="s">
        <v>107</v>
      </c>
      <c r="B13" s="9" t="s">
        <v>44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 t="s">
        <v>115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9" t="s">
        <v>117</v>
      </c>
      <c r="Q13" s="9" t="s">
        <v>118</v>
      </c>
      <c r="R13" s="9" t="s">
        <v>119</v>
      </c>
      <c r="S13" s="9" t="s">
        <v>120</v>
      </c>
    </row>
    <row r="14" spans="1:19" ht="21" customHeight="1">
      <c r="A14" s="6" t="s">
        <v>122</v>
      </c>
      <c r="B14" s="9" t="s">
        <v>123</v>
      </c>
      <c r="C14" s="9" t="s">
        <v>124</v>
      </c>
      <c r="D14" s="9" t="s">
        <v>125</v>
      </c>
      <c r="E14" s="9" t="s">
        <v>126</v>
      </c>
      <c r="F14" s="9" t="s">
        <v>127</v>
      </c>
      <c r="G14" s="9" t="s">
        <v>128</v>
      </c>
      <c r="H14" s="9" t="s">
        <v>129</v>
      </c>
      <c r="I14" s="9" t="s">
        <v>130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9" t="s">
        <v>133</v>
      </c>
      <c r="Q14" s="9" t="s">
        <v>134</v>
      </c>
      <c r="R14" s="9" t="s">
        <v>135</v>
      </c>
      <c r="S14" s="9" t="s">
        <v>136</v>
      </c>
    </row>
    <row r="15" spans="1:19" ht="21" customHeight="1">
      <c r="A15" s="6" t="s">
        <v>138</v>
      </c>
      <c r="B15" s="6" t="s">
        <v>139</v>
      </c>
      <c r="C15" s="6" t="s">
        <v>140</v>
      </c>
      <c r="D15" s="6" t="s">
        <v>141</v>
      </c>
      <c r="E15" s="6" t="s">
        <v>142</v>
      </c>
      <c r="F15" s="9" t="s">
        <v>139</v>
      </c>
      <c r="G15" s="9" t="s">
        <v>140</v>
      </c>
      <c r="H15" s="9" t="s">
        <v>141</v>
      </c>
      <c r="I15" s="9" t="s">
        <v>142</v>
      </c>
      <c r="J15" s="2" t="s">
        <v>16</v>
      </c>
      <c r="K15" s="2" t="s">
        <v>17</v>
      </c>
      <c r="L15" s="2" t="s">
        <v>17</v>
      </c>
      <c r="M15" s="2" t="s">
        <v>17</v>
      </c>
      <c r="N15" s="9" t="s">
        <v>21</v>
      </c>
      <c r="O15" s="9" t="s">
        <v>143</v>
      </c>
      <c r="P15" s="9" t="s">
        <v>144</v>
      </c>
      <c r="Q15" s="9" t="s">
        <v>145</v>
      </c>
      <c r="R15" s="9" t="s">
        <v>146</v>
      </c>
      <c r="S15" s="9" t="s">
        <v>147</v>
      </c>
    </row>
    <row r="16" spans="2:16" ht="12.75">
      <c r="B16" s="10">
        <f>SUM(B7:B9)</f>
        <v>188</v>
      </c>
      <c r="C16" s="10"/>
      <c r="D16" s="10"/>
      <c r="E16" s="10"/>
      <c r="F16" s="10">
        <f>SUM(F7:F9)</f>
        <v>184</v>
      </c>
      <c r="G16" s="10"/>
      <c r="H16" s="10"/>
      <c r="I16" s="10"/>
      <c r="J16" s="10">
        <f>SUM(J7:J9)</f>
        <v>0</v>
      </c>
      <c r="K16" s="10"/>
      <c r="L16" s="10"/>
      <c r="M16" s="10"/>
      <c r="N16" s="10">
        <f>SUM(N7:N9)</f>
        <v>130</v>
      </c>
      <c r="O16" s="11">
        <f>N16/B16*100</f>
        <v>69.14893617021278</v>
      </c>
      <c r="P16" s="10"/>
    </row>
    <row r="17" ht="12.75">
      <c r="G17" s="8"/>
    </row>
    <row r="18" ht="12.75">
      <c r="G18" s="8"/>
    </row>
    <row r="19" ht="12.75">
      <c r="G19" s="8"/>
    </row>
    <row r="20" ht="12.75">
      <c r="G20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L23" activeCellId="1" sqref="R15:S15 L23:M23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tr">
        <f>'10'!B2:S2</f>
        <v>Январь - Октябрь 2017 г.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1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2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1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 aca="true" t="shared" si="3" ref="D12:E14">B12/B12*100</f>
        <v>100</v>
      </c>
      <c r="E12" s="15">
        <f t="shared" si="3"/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1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 aca="true" t="shared" si="4" ref="P12:Q14">N12/B12*100</f>
        <v>60</v>
      </c>
      <c r="Q12" s="14">
        <f t="shared" si="4"/>
        <v>30.838801378690196</v>
      </c>
      <c r="R12" s="5"/>
      <c r="S12" s="5"/>
    </row>
    <row r="13" spans="1:19" ht="21" customHeight="1">
      <c r="A13" s="6" t="str">
        <f>'08'!A13</f>
        <v>Август 2017.</v>
      </c>
      <c r="B13" s="9" t="s">
        <v>44</v>
      </c>
      <c r="C13" s="9" t="s">
        <v>109</v>
      </c>
      <c r="D13" s="15">
        <f t="shared" si="3"/>
        <v>100</v>
      </c>
      <c r="E13" s="15">
        <f t="shared" si="3"/>
        <v>100</v>
      </c>
      <c r="F13" s="9" t="s">
        <v>112</v>
      </c>
      <c r="G13" s="9" t="s">
        <v>113</v>
      </c>
      <c r="H13" s="15">
        <f aca="true" t="shared" si="5" ref="H13:I15">F13/B13*100</f>
        <v>97.14285714285714</v>
      </c>
      <c r="I13" s="15">
        <f t="shared" si="5"/>
        <v>87.74256703228858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14">
        <f t="shared" si="4"/>
        <v>77.14285714285715</v>
      </c>
      <c r="Q13" s="14">
        <f t="shared" si="4"/>
        <v>36.92801135567348</v>
      </c>
      <c r="R13" s="5"/>
      <c r="S13" s="5"/>
    </row>
    <row r="14" spans="1:19" ht="21" customHeight="1">
      <c r="A14" s="6" t="s">
        <v>122</v>
      </c>
      <c r="B14" s="9" t="s">
        <v>123</v>
      </c>
      <c r="C14" s="9" t="s">
        <v>124</v>
      </c>
      <c r="D14" s="15">
        <f t="shared" si="3"/>
        <v>100</v>
      </c>
      <c r="E14" s="15">
        <f t="shared" si="3"/>
        <v>100</v>
      </c>
      <c r="F14" s="9" t="s">
        <v>127</v>
      </c>
      <c r="G14" s="9" t="s">
        <v>128</v>
      </c>
      <c r="H14" s="15">
        <f t="shared" si="5"/>
        <v>98.18181818181819</v>
      </c>
      <c r="I14" s="15">
        <f t="shared" si="5"/>
        <v>48.69284343497524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14">
        <f t="shared" si="4"/>
        <v>74.54545454545455</v>
      </c>
      <c r="Q14" s="14">
        <f t="shared" si="4"/>
        <v>72.05482921169583</v>
      </c>
      <c r="R14" s="5"/>
      <c r="S14" s="5"/>
    </row>
    <row r="15" spans="1:19" ht="21" customHeight="1">
      <c r="A15" s="6" t="s">
        <v>138</v>
      </c>
      <c r="B15" s="9" t="s">
        <v>139</v>
      </c>
      <c r="C15" s="9" t="s">
        <v>140</v>
      </c>
      <c r="D15" s="15">
        <f>B15/B15*100</f>
        <v>100</v>
      </c>
      <c r="E15" s="15">
        <f>C15/C15*100</f>
        <v>100</v>
      </c>
      <c r="F15" s="9" t="str">
        <f>'10'!F15</f>
        <v>66</v>
      </c>
      <c r="G15" s="9" t="str">
        <f>'10'!G15</f>
        <v>3 817 385,84</v>
      </c>
      <c r="H15" s="15">
        <f t="shared" si="5"/>
        <v>100</v>
      </c>
      <c r="I15" s="15">
        <f t="shared" si="5"/>
        <v>100</v>
      </c>
      <c r="J15" s="2" t="str">
        <f>'10'!J15</f>
        <v>0</v>
      </c>
      <c r="K15" s="2" t="str">
        <f>'10'!K15</f>
        <v>0,00</v>
      </c>
      <c r="L15" s="2" t="s">
        <v>17</v>
      </c>
      <c r="M15" s="2" t="s">
        <v>17</v>
      </c>
      <c r="N15" s="9" t="str">
        <f>'10'!N15</f>
        <v>50</v>
      </c>
      <c r="O15" s="9" t="str">
        <f>'10'!O15</f>
        <v>281 653,00</v>
      </c>
      <c r="P15" s="14">
        <f>N15/B15*100</f>
        <v>75.75757575757575</v>
      </c>
      <c r="Q15" s="14">
        <f>O15/C15*100</f>
        <v>7.378164319905372</v>
      </c>
      <c r="R15" s="5"/>
      <c r="S15" s="5"/>
    </row>
    <row r="16" spans="2:17" ht="12.75">
      <c r="B16" s="16">
        <f>SUM(B7:B11)</f>
        <v>188</v>
      </c>
      <c r="C16" s="16"/>
      <c r="D16" s="16"/>
      <c r="E16" s="16"/>
      <c r="F16" s="16">
        <f>SUM(F7:F11)</f>
        <v>184</v>
      </c>
      <c r="G16" s="16"/>
      <c r="H16" s="16"/>
      <c r="I16" s="16"/>
      <c r="J16" s="16">
        <f>SUM(J7:J11)</f>
        <v>0</v>
      </c>
      <c r="K16" s="16"/>
      <c r="L16" s="16"/>
      <c r="M16" s="16"/>
      <c r="N16" s="16">
        <f>SUM(N7:N11)</f>
        <v>130</v>
      </c>
      <c r="O16" s="17">
        <f>N16/B16*100</f>
        <v>69.14893617021278</v>
      </c>
      <c r="P16" s="16"/>
      <c r="Q16" s="12"/>
    </row>
    <row r="17" ht="12.75">
      <c r="G17" s="8"/>
    </row>
    <row r="18" ht="12.75">
      <c r="G18" s="8"/>
    </row>
    <row r="19" ht="12.75">
      <c r="G19" s="8"/>
    </row>
    <row r="20" ht="12.75">
      <c r="G20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P16" sqref="P16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149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1:19" ht="21" customHeight="1">
      <c r="A13" s="6" t="s">
        <v>107</v>
      </c>
      <c r="B13" s="9" t="s">
        <v>44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 t="s">
        <v>115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9" t="s">
        <v>117</v>
      </c>
      <c r="Q13" s="9" t="s">
        <v>118</v>
      </c>
      <c r="R13" s="9" t="s">
        <v>119</v>
      </c>
      <c r="S13" s="9" t="s">
        <v>120</v>
      </c>
    </row>
    <row r="14" spans="1:19" ht="21" customHeight="1">
      <c r="A14" s="6" t="s">
        <v>122</v>
      </c>
      <c r="B14" s="9" t="s">
        <v>123</v>
      </c>
      <c r="C14" s="9" t="s">
        <v>124</v>
      </c>
      <c r="D14" s="9" t="s">
        <v>125</v>
      </c>
      <c r="E14" s="9" t="s">
        <v>126</v>
      </c>
      <c r="F14" s="9" t="s">
        <v>127</v>
      </c>
      <c r="G14" s="9" t="s">
        <v>128</v>
      </c>
      <c r="H14" s="9" t="s">
        <v>129</v>
      </c>
      <c r="I14" s="9" t="s">
        <v>130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9" t="s">
        <v>133</v>
      </c>
      <c r="Q14" s="9" t="s">
        <v>134</v>
      </c>
      <c r="R14" s="9" t="s">
        <v>135</v>
      </c>
      <c r="S14" s="9" t="s">
        <v>136</v>
      </c>
    </row>
    <row r="15" spans="1:19" ht="21" customHeight="1">
      <c r="A15" s="6" t="s">
        <v>138</v>
      </c>
      <c r="B15" s="6" t="s">
        <v>139</v>
      </c>
      <c r="C15" s="6" t="s">
        <v>140</v>
      </c>
      <c r="D15" s="6" t="s">
        <v>141</v>
      </c>
      <c r="E15" s="6" t="s">
        <v>142</v>
      </c>
      <c r="F15" s="9" t="s">
        <v>139</v>
      </c>
      <c r="G15" s="9" t="s">
        <v>140</v>
      </c>
      <c r="H15" s="9" t="s">
        <v>141</v>
      </c>
      <c r="I15" s="9" t="s">
        <v>142</v>
      </c>
      <c r="J15" s="2" t="s">
        <v>16</v>
      </c>
      <c r="K15" s="2" t="s">
        <v>17</v>
      </c>
      <c r="L15" s="2" t="s">
        <v>17</v>
      </c>
      <c r="M15" s="2" t="s">
        <v>17</v>
      </c>
      <c r="N15" s="9" t="s">
        <v>21</v>
      </c>
      <c r="O15" s="9" t="s">
        <v>143</v>
      </c>
      <c r="P15" s="9" t="s">
        <v>144</v>
      </c>
      <c r="Q15" s="9" t="s">
        <v>145</v>
      </c>
      <c r="R15" s="9" t="s">
        <v>146</v>
      </c>
      <c r="S15" s="9" t="s">
        <v>147</v>
      </c>
    </row>
    <row r="16" spans="1:19" ht="21" customHeight="1">
      <c r="A16" s="6" t="s">
        <v>150</v>
      </c>
      <c r="B16" s="6" t="s">
        <v>151</v>
      </c>
      <c r="C16" s="6" t="s">
        <v>152</v>
      </c>
      <c r="D16" s="6" t="s">
        <v>153</v>
      </c>
      <c r="E16" s="6" t="s">
        <v>154</v>
      </c>
      <c r="F16" s="9" t="s">
        <v>151</v>
      </c>
      <c r="G16" s="9" t="s">
        <v>152</v>
      </c>
      <c r="H16" s="9" t="s">
        <v>153</v>
      </c>
      <c r="I16" s="9" t="s">
        <v>154</v>
      </c>
      <c r="J16" s="2" t="s">
        <v>16</v>
      </c>
      <c r="K16" s="2" t="s">
        <v>17</v>
      </c>
      <c r="L16" s="2" t="s">
        <v>17</v>
      </c>
      <c r="M16" s="2" t="s">
        <v>17</v>
      </c>
      <c r="N16" s="9" t="s">
        <v>40</v>
      </c>
      <c r="O16" s="9" t="s">
        <v>155</v>
      </c>
      <c r="P16" s="9" t="s">
        <v>156</v>
      </c>
      <c r="Q16" s="9" t="s">
        <v>157</v>
      </c>
      <c r="R16" s="9" t="s">
        <v>158</v>
      </c>
      <c r="S16" s="9" t="s">
        <v>159</v>
      </c>
    </row>
    <row r="17" spans="2:16" ht="12.75">
      <c r="B17" s="10">
        <f>SUM(B7:B9)</f>
        <v>188</v>
      </c>
      <c r="C17" s="10"/>
      <c r="D17" s="10"/>
      <c r="E17" s="10"/>
      <c r="F17" s="10">
        <f>SUM(F7:F9)</f>
        <v>184</v>
      </c>
      <c r="G17" s="10"/>
      <c r="H17" s="10"/>
      <c r="I17" s="10"/>
      <c r="J17" s="10">
        <f>SUM(J7:J9)</f>
        <v>0</v>
      </c>
      <c r="K17" s="10"/>
      <c r="L17" s="10"/>
      <c r="M17" s="10"/>
      <c r="N17" s="10">
        <f>SUM(N7:N9)</f>
        <v>130</v>
      </c>
      <c r="O17" s="11">
        <f>N17/B17*100</f>
        <v>69.14893617021278</v>
      </c>
      <c r="P17" s="10"/>
    </row>
    <row r="18" ht="12.75">
      <c r="G18" s="8"/>
    </row>
    <row r="19" ht="12.75">
      <c r="G19" s="8"/>
    </row>
    <row r="20" ht="12.75">
      <c r="G20" s="8"/>
    </row>
    <row r="21" ht="12.75">
      <c r="G21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P16" sqref="P16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tr">
        <f>'11'!B2:S2</f>
        <v>Январь - Ноябрь 2017 г.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4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6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4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 t="shared" si="0"/>
        <v>100</v>
      </c>
      <c r="E12" s="15">
        <f t="shared" si="0"/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1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 t="shared" si="2"/>
        <v>60</v>
      </c>
      <c r="Q12" s="14">
        <f t="shared" si="2"/>
        <v>30.838801378690196</v>
      </c>
      <c r="R12" s="5"/>
      <c r="S12" s="5"/>
    </row>
    <row r="13" spans="1:19" ht="21" customHeight="1">
      <c r="A13" s="6" t="str">
        <f>'08'!A13</f>
        <v>Август 2017.</v>
      </c>
      <c r="B13" s="9" t="s">
        <v>44</v>
      </c>
      <c r="C13" s="9" t="s">
        <v>109</v>
      </c>
      <c r="D13" s="15">
        <f t="shared" si="0"/>
        <v>100</v>
      </c>
      <c r="E13" s="15">
        <f t="shared" si="0"/>
        <v>100</v>
      </c>
      <c r="F13" s="9" t="s">
        <v>112</v>
      </c>
      <c r="G13" s="9" t="s">
        <v>113</v>
      </c>
      <c r="H13" s="15">
        <f t="shared" si="1"/>
        <v>97.14285714285714</v>
      </c>
      <c r="I13" s="15">
        <f t="shared" si="1"/>
        <v>87.74256703228858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14">
        <f t="shared" si="2"/>
        <v>77.14285714285715</v>
      </c>
      <c r="Q13" s="14">
        <f t="shared" si="2"/>
        <v>36.92801135567348</v>
      </c>
      <c r="R13" s="5"/>
      <c r="S13" s="5"/>
    </row>
    <row r="14" spans="1:19" ht="21" customHeight="1">
      <c r="A14" s="6" t="s">
        <v>122</v>
      </c>
      <c r="B14" s="9" t="s">
        <v>123</v>
      </c>
      <c r="C14" s="9" t="s">
        <v>124</v>
      </c>
      <c r="D14" s="15">
        <f t="shared" si="0"/>
        <v>100</v>
      </c>
      <c r="E14" s="15">
        <f t="shared" si="0"/>
        <v>100</v>
      </c>
      <c r="F14" s="9" t="s">
        <v>127</v>
      </c>
      <c r="G14" s="9" t="s">
        <v>128</v>
      </c>
      <c r="H14" s="15">
        <f t="shared" si="1"/>
        <v>98.18181818181819</v>
      </c>
      <c r="I14" s="15">
        <f t="shared" si="1"/>
        <v>48.69284343497524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14">
        <f t="shared" si="2"/>
        <v>74.54545454545455</v>
      </c>
      <c r="Q14" s="14">
        <f t="shared" si="2"/>
        <v>72.05482921169583</v>
      </c>
      <c r="R14" s="5"/>
      <c r="S14" s="5"/>
    </row>
    <row r="15" spans="1:19" ht="21" customHeight="1">
      <c r="A15" s="6" t="s">
        <v>138</v>
      </c>
      <c r="B15" s="9" t="s">
        <v>139</v>
      </c>
      <c r="C15" s="9" t="s">
        <v>140</v>
      </c>
      <c r="D15" s="15">
        <f>B15/B15*100</f>
        <v>100</v>
      </c>
      <c r="E15" s="15">
        <f>C15/C15*100</f>
        <v>100</v>
      </c>
      <c r="F15" s="9" t="s">
        <v>139</v>
      </c>
      <c r="G15" s="9" t="s">
        <v>140</v>
      </c>
      <c r="H15" s="15">
        <f>F15/B15*100</f>
        <v>100</v>
      </c>
      <c r="I15" s="15">
        <f>G15/C15*100</f>
        <v>100</v>
      </c>
      <c r="J15" s="2" t="str">
        <f>'10'!J14</f>
        <v>0</v>
      </c>
      <c r="K15" s="2" t="str">
        <f>'10'!K14</f>
        <v>0,00</v>
      </c>
      <c r="L15" s="2" t="s">
        <v>17</v>
      </c>
      <c r="M15" s="2" t="s">
        <v>17</v>
      </c>
      <c r="N15" s="9" t="s">
        <v>21</v>
      </c>
      <c r="O15" s="9" t="s">
        <v>143</v>
      </c>
      <c r="P15" s="14">
        <f>N15/B15*100</f>
        <v>75.75757575757575</v>
      </c>
      <c r="Q15" s="14">
        <f>O15/C15*100</f>
        <v>7.378164319905372</v>
      </c>
      <c r="R15" s="5"/>
      <c r="S15" s="5"/>
    </row>
    <row r="16" spans="1:19" ht="21" customHeight="1">
      <c r="A16" s="6" t="str">
        <f>'11'!A16</f>
        <v>Ноябрь 2017.</v>
      </c>
      <c r="B16" s="9" t="s">
        <v>151</v>
      </c>
      <c r="C16" s="9" t="s">
        <v>152</v>
      </c>
      <c r="D16" s="15">
        <f>B16/B16*100</f>
        <v>100</v>
      </c>
      <c r="E16" s="15">
        <f>C16/C16*100</f>
        <v>100</v>
      </c>
      <c r="F16" s="9" t="s">
        <v>151</v>
      </c>
      <c r="G16" s="9" t="s">
        <v>152</v>
      </c>
      <c r="H16" s="15">
        <f t="shared" si="1"/>
        <v>100</v>
      </c>
      <c r="I16" s="15">
        <f t="shared" si="1"/>
        <v>100</v>
      </c>
      <c r="J16" s="2" t="str">
        <f>'10'!J15</f>
        <v>0</v>
      </c>
      <c r="K16" s="2" t="str">
        <f>'10'!K15</f>
        <v>0,00</v>
      </c>
      <c r="L16" s="2" t="s">
        <v>17</v>
      </c>
      <c r="M16" s="2" t="s">
        <v>17</v>
      </c>
      <c r="N16" s="9" t="s">
        <v>40</v>
      </c>
      <c r="O16" s="9" t="s">
        <v>155</v>
      </c>
      <c r="P16" s="14">
        <f>N16/B16*100</f>
        <v>72.58064516129032</v>
      </c>
      <c r="Q16" s="14">
        <f>O16/C16*100</f>
        <v>8.451045813157311</v>
      </c>
      <c r="R16" s="5"/>
      <c r="S16" s="5"/>
    </row>
    <row r="17" spans="2:17" ht="12.75">
      <c r="B17" s="16">
        <f>SUM(B7:B11)</f>
        <v>188</v>
      </c>
      <c r="C17" s="16"/>
      <c r="D17" s="16"/>
      <c r="E17" s="16"/>
      <c r="F17" s="16">
        <f>SUM(F7:F11)</f>
        <v>184</v>
      </c>
      <c r="G17" s="16"/>
      <c r="H17" s="16"/>
      <c r="I17" s="16"/>
      <c r="J17" s="16">
        <f>SUM(J7:J11)</f>
        <v>0</v>
      </c>
      <c r="K17" s="16"/>
      <c r="L17" s="16"/>
      <c r="M17" s="16"/>
      <c r="N17" s="16">
        <f>SUM(N7:N11)</f>
        <v>130</v>
      </c>
      <c r="O17" s="17">
        <f>N17/B17*100</f>
        <v>69.14893617021278</v>
      </c>
      <c r="P17" s="16"/>
      <c r="Q17" s="12"/>
    </row>
    <row r="18" ht="12.75">
      <c r="G18" s="8"/>
    </row>
    <row r="19" ht="12.75">
      <c r="G19" s="8"/>
    </row>
    <row r="20" ht="12.75">
      <c r="G20" s="8"/>
    </row>
    <row r="21" ht="12.75">
      <c r="G21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"/>
  <sheetViews>
    <sheetView zoomScalePageLayoutView="0" workbookViewId="0" topLeftCell="A1">
      <selection activeCell="N17" sqref="N17:O17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161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1:19" ht="21" customHeight="1">
      <c r="A13" s="6" t="s">
        <v>107</v>
      </c>
      <c r="B13" s="9" t="s">
        <v>44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 t="s">
        <v>115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9" t="s">
        <v>117</v>
      </c>
      <c r="Q13" s="9" t="s">
        <v>118</v>
      </c>
      <c r="R13" s="9" t="s">
        <v>119</v>
      </c>
      <c r="S13" s="9" t="s">
        <v>120</v>
      </c>
    </row>
    <row r="14" spans="1:19" ht="21" customHeight="1">
      <c r="A14" s="6" t="s">
        <v>122</v>
      </c>
      <c r="B14" s="9" t="s">
        <v>123</v>
      </c>
      <c r="C14" s="9" t="s">
        <v>124</v>
      </c>
      <c r="D14" s="9" t="s">
        <v>125</v>
      </c>
      <c r="E14" s="9" t="s">
        <v>126</v>
      </c>
      <c r="F14" s="9" t="s">
        <v>127</v>
      </c>
      <c r="G14" s="9" t="s">
        <v>128</v>
      </c>
      <c r="H14" s="9" t="s">
        <v>129</v>
      </c>
      <c r="I14" s="9" t="s">
        <v>130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9" t="s">
        <v>133</v>
      </c>
      <c r="Q14" s="9" t="s">
        <v>134</v>
      </c>
      <c r="R14" s="9" t="s">
        <v>135</v>
      </c>
      <c r="S14" s="9" t="s">
        <v>136</v>
      </c>
    </row>
    <row r="15" spans="1:19" ht="21" customHeight="1">
      <c r="A15" s="6" t="s">
        <v>138</v>
      </c>
      <c r="B15" s="6" t="s">
        <v>139</v>
      </c>
      <c r="C15" s="6" t="s">
        <v>140</v>
      </c>
      <c r="D15" s="6" t="s">
        <v>141</v>
      </c>
      <c r="E15" s="6" t="s">
        <v>142</v>
      </c>
      <c r="F15" s="9" t="s">
        <v>139</v>
      </c>
      <c r="G15" s="9" t="s">
        <v>140</v>
      </c>
      <c r="H15" s="9" t="s">
        <v>141</v>
      </c>
      <c r="I15" s="9" t="s">
        <v>142</v>
      </c>
      <c r="J15" s="2" t="s">
        <v>16</v>
      </c>
      <c r="K15" s="2" t="s">
        <v>17</v>
      </c>
      <c r="L15" s="2" t="s">
        <v>17</v>
      </c>
      <c r="M15" s="2" t="s">
        <v>17</v>
      </c>
      <c r="N15" s="9" t="s">
        <v>21</v>
      </c>
      <c r="O15" s="9" t="s">
        <v>143</v>
      </c>
      <c r="P15" s="9" t="s">
        <v>144</v>
      </c>
      <c r="Q15" s="9" t="s">
        <v>145</v>
      </c>
      <c r="R15" s="9" t="s">
        <v>146</v>
      </c>
      <c r="S15" s="9" t="s">
        <v>147</v>
      </c>
    </row>
    <row r="16" spans="1:19" ht="21" customHeight="1">
      <c r="A16" s="6" t="s">
        <v>150</v>
      </c>
      <c r="B16" s="6" t="s">
        <v>151</v>
      </c>
      <c r="C16" s="6" t="s">
        <v>152</v>
      </c>
      <c r="D16" s="6" t="s">
        <v>153</v>
      </c>
      <c r="E16" s="6" t="s">
        <v>154</v>
      </c>
      <c r="F16" s="9" t="s">
        <v>151</v>
      </c>
      <c r="G16" s="9" t="s">
        <v>152</v>
      </c>
      <c r="H16" s="9" t="s">
        <v>153</v>
      </c>
      <c r="I16" s="9" t="s">
        <v>154</v>
      </c>
      <c r="J16" s="2" t="s">
        <v>16</v>
      </c>
      <c r="K16" s="2" t="s">
        <v>17</v>
      </c>
      <c r="L16" s="2" t="s">
        <v>17</v>
      </c>
      <c r="M16" s="2" t="s">
        <v>17</v>
      </c>
      <c r="N16" s="9" t="s">
        <v>40</v>
      </c>
      <c r="O16" s="9" t="s">
        <v>155</v>
      </c>
      <c r="P16" s="9" t="s">
        <v>156</v>
      </c>
      <c r="Q16" s="9" t="s">
        <v>157</v>
      </c>
      <c r="R16" s="9" t="s">
        <v>158</v>
      </c>
      <c r="S16" s="9" t="s">
        <v>159</v>
      </c>
    </row>
    <row r="17" spans="1:19" ht="21" customHeight="1">
      <c r="A17" s="6" t="s">
        <v>160</v>
      </c>
      <c r="B17" s="6" t="s">
        <v>20</v>
      </c>
      <c r="C17" s="6" t="s">
        <v>162</v>
      </c>
      <c r="D17" s="6" t="s">
        <v>163</v>
      </c>
      <c r="E17" s="6" t="s">
        <v>164</v>
      </c>
      <c r="F17" s="9" t="s">
        <v>20</v>
      </c>
      <c r="G17" s="9" t="s">
        <v>162</v>
      </c>
      <c r="H17" s="9" t="s">
        <v>163</v>
      </c>
      <c r="I17" s="9" t="s">
        <v>164</v>
      </c>
      <c r="J17" s="2" t="s">
        <v>16</v>
      </c>
      <c r="K17" s="2" t="s">
        <v>17</v>
      </c>
      <c r="L17" s="2" t="s">
        <v>17</v>
      </c>
      <c r="M17" s="2" t="s">
        <v>17</v>
      </c>
      <c r="N17" s="9" t="s">
        <v>40</v>
      </c>
      <c r="O17" s="9" t="s">
        <v>165</v>
      </c>
      <c r="P17" s="9" t="s">
        <v>166</v>
      </c>
      <c r="Q17" s="9" t="s">
        <v>167</v>
      </c>
      <c r="R17" s="9" t="s">
        <v>168</v>
      </c>
      <c r="S17" s="9" t="s">
        <v>169</v>
      </c>
    </row>
    <row r="18" spans="2:16" ht="12.75">
      <c r="B18" s="10">
        <f>SUM(B7:B9)</f>
        <v>188</v>
      </c>
      <c r="C18" s="10"/>
      <c r="D18" s="10"/>
      <c r="E18" s="10"/>
      <c r="F18" s="10">
        <f>SUM(F7:F9)</f>
        <v>184</v>
      </c>
      <c r="G18" s="10"/>
      <c r="H18" s="10"/>
      <c r="I18" s="10"/>
      <c r="J18" s="10">
        <f>SUM(J7:J9)</f>
        <v>0</v>
      </c>
      <c r="K18" s="10"/>
      <c r="L18" s="10"/>
      <c r="M18" s="10"/>
      <c r="N18" s="10">
        <f>SUM(N7:N9)</f>
        <v>130</v>
      </c>
      <c r="O18" s="11">
        <f>N18/B18*100</f>
        <v>69.14893617021278</v>
      </c>
      <c r="P18" s="10"/>
    </row>
    <row r="19" ht="12.75">
      <c r="G19" s="8"/>
    </row>
    <row r="20" ht="12.75">
      <c r="G20" s="8"/>
    </row>
    <row r="21" ht="12.75">
      <c r="G21" s="8"/>
    </row>
    <row r="22" ht="12.75">
      <c r="G22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"/>
  <sheetViews>
    <sheetView tabSelected="1" zoomScalePageLayoutView="0" workbookViewId="0" topLeftCell="A1">
      <selection activeCell="N17" sqref="N17:O17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tr">
        <f>'12'!B2:S2</f>
        <v>Январь - Декабрь 2017 г.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4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7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4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 t="shared" si="0"/>
        <v>100</v>
      </c>
      <c r="E12" s="15">
        <f t="shared" si="0"/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1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 t="shared" si="2"/>
        <v>60</v>
      </c>
      <c r="Q12" s="14">
        <f t="shared" si="2"/>
        <v>30.838801378690196</v>
      </c>
      <c r="R12" s="5"/>
      <c r="S12" s="5"/>
    </row>
    <row r="13" spans="1:19" ht="21" customHeight="1">
      <c r="A13" s="6" t="str">
        <f>'08'!A13</f>
        <v>Август 2017.</v>
      </c>
      <c r="B13" s="9" t="s">
        <v>44</v>
      </c>
      <c r="C13" s="9" t="s">
        <v>109</v>
      </c>
      <c r="D13" s="15">
        <f t="shared" si="0"/>
        <v>100</v>
      </c>
      <c r="E13" s="15">
        <f t="shared" si="0"/>
        <v>100</v>
      </c>
      <c r="F13" s="9" t="s">
        <v>112</v>
      </c>
      <c r="G13" s="9" t="s">
        <v>113</v>
      </c>
      <c r="H13" s="15">
        <f t="shared" si="1"/>
        <v>97.14285714285714</v>
      </c>
      <c r="I13" s="15">
        <f t="shared" si="1"/>
        <v>87.74256703228858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14">
        <f t="shared" si="2"/>
        <v>77.14285714285715</v>
      </c>
      <c r="Q13" s="14">
        <f t="shared" si="2"/>
        <v>36.92801135567348</v>
      </c>
      <c r="R13" s="5"/>
      <c r="S13" s="5"/>
    </row>
    <row r="14" spans="1:19" ht="21" customHeight="1">
      <c r="A14" s="6" t="s">
        <v>122</v>
      </c>
      <c r="B14" s="9" t="s">
        <v>123</v>
      </c>
      <c r="C14" s="9" t="s">
        <v>124</v>
      </c>
      <c r="D14" s="15">
        <f t="shared" si="0"/>
        <v>100</v>
      </c>
      <c r="E14" s="15">
        <f t="shared" si="0"/>
        <v>100</v>
      </c>
      <c r="F14" s="9" t="s">
        <v>127</v>
      </c>
      <c r="G14" s="9" t="s">
        <v>128</v>
      </c>
      <c r="H14" s="15">
        <f t="shared" si="1"/>
        <v>98.18181818181819</v>
      </c>
      <c r="I14" s="15">
        <f t="shared" si="1"/>
        <v>48.69284343497524</v>
      </c>
      <c r="J14" s="2" t="s">
        <v>16</v>
      </c>
      <c r="K14" s="2" t="s">
        <v>17</v>
      </c>
      <c r="L14" s="2" t="s">
        <v>17</v>
      </c>
      <c r="M14" s="2" t="s">
        <v>17</v>
      </c>
      <c r="N14" s="9" t="s">
        <v>131</v>
      </c>
      <c r="O14" s="9" t="s">
        <v>132</v>
      </c>
      <c r="P14" s="14">
        <f t="shared" si="2"/>
        <v>74.54545454545455</v>
      </c>
      <c r="Q14" s="14">
        <f t="shared" si="2"/>
        <v>72.05482921169583</v>
      </c>
      <c r="R14" s="5"/>
      <c r="S14" s="5"/>
    </row>
    <row r="15" spans="1:19" ht="21" customHeight="1">
      <c r="A15" s="6" t="s">
        <v>138</v>
      </c>
      <c r="B15" s="9" t="s">
        <v>139</v>
      </c>
      <c r="C15" s="9" t="s">
        <v>140</v>
      </c>
      <c r="D15" s="15">
        <f>B15/B15*100</f>
        <v>100</v>
      </c>
      <c r="E15" s="15">
        <f>C15/C15*100</f>
        <v>100</v>
      </c>
      <c r="F15" s="9" t="s">
        <v>139</v>
      </c>
      <c r="G15" s="9" t="s">
        <v>140</v>
      </c>
      <c r="H15" s="15">
        <f>F15/B15*100</f>
        <v>100</v>
      </c>
      <c r="I15" s="15">
        <f>G15/C15*100</f>
        <v>100</v>
      </c>
      <c r="J15" s="2" t="str">
        <f>'10'!J14</f>
        <v>0</v>
      </c>
      <c r="K15" s="2" t="str">
        <f>'10'!K14</f>
        <v>0,00</v>
      </c>
      <c r="L15" s="2" t="s">
        <v>17</v>
      </c>
      <c r="M15" s="2" t="s">
        <v>17</v>
      </c>
      <c r="N15" s="9" t="s">
        <v>21</v>
      </c>
      <c r="O15" s="9" t="s">
        <v>143</v>
      </c>
      <c r="P15" s="14">
        <f>N15/B15*100</f>
        <v>75.75757575757575</v>
      </c>
      <c r="Q15" s="14">
        <f>O15/C15*100</f>
        <v>7.378164319905372</v>
      </c>
      <c r="R15" s="5"/>
      <c r="S15" s="5"/>
    </row>
    <row r="16" spans="1:19" ht="21" customHeight="1">
      <c r="A16" s="6" t="s">
        <v>150</v>
      </c>
      <c r="B16" s="9" t="s">
        <v>151</v>
      </c>
      <c r="C16" s="9" t="s">
        <v>152</v>
      </c>
      <c r="D16" s="15">
        <f>B16/B16*100</f>
        <v>100</v>
      </c>
      <c r="E16" s="15">
        <f>C16/C16*100</f>
        <v>100</v>
      </c>
      <c r="F16" s="9" t="s">
        <v>151</v>
      </c>
      <c r="G16" s="9" t="s">
        <v>152</v>
      </c>
      <c r="H16" s="15">
        <f>F16/B16*100</f>
        <v>100</v>
      </c>
      <c r="I16" s="15">
        <f>G16/C16*100</f>
        <v>100</v>
      </c>
      <c r="J16" s="2" t="str">
        <f>'10'!J14</f>
        <v>0</v>
      </c>
      <c r="K16" s="2" t="str">
        <f>'10'!K14</f>
        <v>0,00</v>
      </c>
      <c r="L16" s="2" t="s">
        <v>17</v>
      </c>
      <c r="M16" s="2" t="s">
        <v>17</v>
      </c>
      <c r="N16" s="9" t="s">
        <v>40</v>
      </c>
      <c r="O16" s="9" t="s">
        <v>155</v>
      </c>
      <c r="P16" s="14">
        <f>N16/B16*100</f>
        <v>72.58064516129032</v>
      </c>
      <c r="Q16" s="14">
        <f>O16/C16*100</f>
        <v>8.451045813157311</v>
      </c>
      <c r="R16" s="5"/>
      <c r="S16" s="5"/>
    </row>
    <row r="17" spans="1:19" ht="21" customHeight="1">
      <c r="A17" s="6" t="str">
        <f>'12'!A17</f>
        <v>Декабрь 2017.</v>
      </c>
      <c r="B17" s="9" t="s">
        <v>20</v>
      </c>
      <c r="C17" s="9" t="s">
        <v>162</v>
      </c>
      <c r="D17" s="15">
        <f>B17/B17*100</f>
        <v>100</v>
      </c>
      <c r="E17" s="15">
        <f>C17/C17*100</f>
        <v>100</v>
      </c>
      <c r="F17" s="9" t="s">
        <v>20</v>
      </c>
      <c r="G17" s="9" t="s">
        <v>162</v>
      </c>
      <c r="H17" s="15">
        <f t="shared" si="1"/>
        <v>100</v>
      </c>
      <c r="I17" s="15">
        <f t="shared" si="1"/>
        <v>100</v>
      </c>
      <c r="J17" s="2" t="str">
        <f>'10'!J15</f>
        <v>0</v>
      </c>
      <c r="K17" s="2" t="str">
        <f>'10'!K15</f>
        <v>0,00</v>
      </c>
      <c r="L17" s="2" t="s">
        <v>17</v>
      </c>
      <c r="M17" s="2" t="s">
        <v>17</v>
      </c>
      <c r="N17" s="9" t="s">
        <v>40</v>
      </c>
      <c r="O17" s="9" t="s">
        <v>165</v>
      </c>
      <c r="P17" s="14">
        <f>N17/B17*100</f>
        <v>70.3125</v>
      </c>
      <c r="Q17" s="14">
        <f>O17/C17*100</f>
        <v>5.897018673386676</v>
      </c>
      <c r="R17" s="5"/>
      <c r="S17" s="5"/>
    </row>
    <row r="18" spans="2:17" ht="12.75">
      <c r="B18" s="16">
        <f>SUM(B7:B11)</f>
        <v>188</v>
      </c>
      <c r="C18" s="16"/>
      <c r="D18" s="16"/>
      <c r="E18" s="16"/>
      <c r="F18" s="16">
        <f>SUM(F7:F11)</f>
        <v>184</v>
      </c>
      <c r="G18" s="16"/>
      <c r="H18" s="16"/>
      <c r="I18" s="16"/>
      <c r="J18" s="16">
        <f>SUM(J7:J11)</f>
        <v>0</v>
      </c>
      <c r="K18" s="16"/>
      <c r="L18" s="16"/>
      <c r="M18" s="16"/>
      <c r="N18" s="16">
        <f>SUM(N7:N11)</f>
        <v>130</v>
      </c>
      <c r="O18" s="17">
        <f>N18/B18*100</f>
        <v>69.14893617021278</v>
      </c>
      <c r="P18" s="16"/>
      <c r="Q18" s="12"/>
    </row>
    <row r="19" ht="12.75">
      <c r="G19" s="8"/>
    </row>
    <row r="20" ht="12.75">
      <c r="G20" s="8"/>
    </row>
    <row r="21" ht="12.75">
      <c r="G21" s="8"/>
    </row>
    <row r="22" ht="12.75">
      <c r="G22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N8" sqref="N8:Q8"/>
    </sheetView>
  </sheetViews>
  <sheetFormatPr defaultColWidth="9.140625" defaultRowHeight="12.75" outlineLevelCol="1"/>
  <cols>
    <col min="1" max="1" width="12.00390625" style="0" customWidth="1"/>
    <col min="2" max="2" width="5.421875" style="0" customWidth="1"/>
    <col min="3" max="3" width="9.8515625" style="0" customWidth="1"/>
    <col min="4" max="4" width="7.28125" style="0" customWidth="1"/>
    <col min="5" max="5" width="9.00390625" style="0" customWidth="1"/>
    <col min="6" max="6" width="5.421875" style="0" customWidth="1"/>
    <col min="7" max="7" width="9.8515625" style="0" customWidth="1"/>
    <col min="8" max="8" width="7.28125" style="0" customWidth="1"/>
    <col min="9" max="9" width="9.00390625" style="0" customWidth="1"/>
    <col min="10" max="10" width="5.421875" style="0" customWidth="1"/>
    <col min="11" max="11" width="9.8515625" style="0" customWidth="1"/>
    <col min="12" max="12" width="7.28125" style="0" customWidth="1"/>
    <col min="13" max="13" width="9.00390625" style="0" customWidth="1"/>
    <col min="14" max="14" width="5.421875" style="0" customWidth="1"/>
    <col min="15" max="15" width="9.8515625" style="0" customWidth="1"/>
    <col min="16" max="16" width="7.28125" style="0" customWidth="1"/>
    <col min="17" max="17" width="9.00390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36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1.75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 t="s">
        <v>20</v>
      </c>
      <c r="C7" s="2" t="s">
        <v>29</v>
      </c>
      <c r="D7" s="2" t="s">
        <v>30</v>
      </c>
      <c r="E7" s="2" t="s">
        <v>31</v>
      </c>
      <c r="F7" s="2" t="s">
        <v>20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23</v>
      </c>
      <c r="O7" s="2" t="s">
        <v>32</v>
      </c>
      <c r="P7" s="2" t="s">
        <v>33</v>
      </c>
      <c r="Q7" s="2" t="s">
        <v>34</v>
      </c>
      <c r="R7" s="5" t="s">
        <v>18</v>
      </c>
      <c r="S7" s="5" t="s">
        <v>19</v>
      </c>
    </row>
    <row r="8" spans="1:19" ht="21" customHeight="1">
      <c r="A8" s="6" t="s">
        <v>35</v>
      </c>
      <c r="B8" s="2" t="s">
        <v>22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44</v>
      </c>
      <c r="O8" s="2" t="s">
        <v>45</v>
      </c>
      <c r="P8" s="2" t="s">
        <v>46</v>
      </c>
      <c r="Q8" s="2" t="s">
        <v>47</v>
      </c>
      <c r="R8" s="5" t="s">
        <v>18</v>
      </c>
      <c r="S8" s="5" t="s">
        <v>19</v>
      </c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1" width="7.57421875" style="0" customWidth="1" outlineLevel="1"/>
    <col min="12" max="12" width="7.28125" style="0" customWidth="1" outlineLevel="1"/>
    <col min="13" max="13" width="9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74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5" t="s">
        <v>18</v>
      </c>
      <c r="S7" s="5" t="s">
        <v>19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5" t="s">
        <v>18</v>
      </c>
      <c r="S8" s="5" t="s">
        <v>19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5" t="s">
        <v>18</v>
      </c>
      <c r="S9" s="5" t="s">
        <v>19</v>
      </c>
    </row>
    <row r="10" spans="1:19" ht="21" customHeight="1" hidden="1" outlineLevel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5" t="s">
        <v>18</v>
      </c>
      <c r="S10" s="5" t="s">
        <v>19</v>
      </c>
    </row>
    <row r="11" spans="2:15" ht="12.75" collapsed="1">
      <c r="B11">
        <f>SUM(B7:B9)</f>
        <v>188</v>
      </c>
      <c r="F11">
        <f>SUM(F7:F9)</f>
        <v>184</v>
      </c>
      <c r="J11">
        <f>SUM(J7:J9)</f>
        <v>0</v>
      </c>
      <c r="N11">
        <f>SUM(N7:N9)</f>
        <v>130</v>
      </c>
      <c r="O11" s="7">
        <f>N11/B11*100</f>
        <v>69.14893617021278</v>
      </c>
    </row>
    <row r="12" ht="12.75">
      <c r="G12" s="8" t="s">
        <v>70</v>
      </c>
    </row>
    <row r="13" ht="12.75">
      <c r="G13" s="8" t="s">
        <v>71</v>
      </c>
    </row>
    <row r="14" ht="12.75">
      <c r="G14" s="8" t="s">
        <v>72</v>
      </c>
    </row>
    <row r="15" ht="12.75">
      <c r="G15" s="8" t="s">
        <v>73</v>
      </c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148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5" t="s">
        <v>18</v>
      </c>
      <c r="S7" s="5" t="s">
        <v>19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5" t="s">
        <v>18</v>
      </c>
      <c r="S8" s="5" t="s">
        <v>19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5" t="s">
        <v>18</v>
      </c>
      <c r="S9" s="5" t="s">
        <v>19</v>
      </c>
    </row>
    <row r="10" spans="1:19" ht="21" customHeight="1" outlineLevel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5" t="s">
        <v>18</v>
      </c>
      <c r="S10" s="5" t="s">
        <v>19</v>
      </c>
    </row>
    <row r="11" spans="2:15" ht="12.75">
      <c r="B11">
        <f>SUM(B7:B9)</f>
        <v>188</v>
      </c>
      <c r="F11">
        <f>SUM(F7:F9)</f>
        <v>184</v>
      </c>
      <c r="J11">
        <f>SUM(J7:J9)</f>
        <v>0</v>
      </c>
      <c r="N11">
        <f>SUM(N7:N9)</f>
        <v>130</v>
      </c>
      <c r="O11" s="7">
        <f>N11/B11*100</f>
        <v>69.14893617021278</v>
      </c>
    </row>
    <row r="12" ht="12.75">
      <c r="G12" s="8" t="s">
        <v>70</v>
      </c>
    </row>
    <row r="13" ht="12.75">
      <c r="G13" s="8" t="s">
        <v>71</v>
      </c>
    </row>
    <row r="14" ht="12.75">
      <c r="G14" s="8" t="s">
        <v>72</v>
      </c>
    </row>
    <row r="15" ht="12.75">
      <c r="G15" s="8" t="s">
        <v>73</v>
      </c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R10" sqref="R10:S11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2812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75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2:16" ht="12.75">
      <c r="B12" s="10">
        <f>SUM(B7:B9)</f>
        <v>188</v>
      </c>
      <c r="C12" s="10"/>
      <c r="D12" s="10"/>
      <c r="E12" s="10"/>
      <c r="F12" s="10">
        <f>SUM(F7:F9)</f>
        <v>184</v>
      </c>
      <c r="G12" s="10"/>
      <c r="H12" s="10"/>
      <c r="I12" s="10"/>
      <c r="J12" s="10">
        <f>SUM(J7:J9)</f>
        <v>0</v>
      </c>
      <c r="K12" s="10"/>
      <c r="L12" s="10"/>
      <c r="M12" s="10"/>
      <c r="N12" s="10">
        <f>SUM(N7:N9)</f>
        <v>130</v>
      </c>
      <c r="O12" s="11">
        <f>N12/B12*100</f>
        <v>69.14893617021278</v>
      </c>
      <c r="P12" s="10"/>
    </row>
    <row r="13" ht="12.75">
      <c r="G13" s="8"/>
    </row>
    <row r="14" ht="12.75">
      <c r="G14" s="8"/>
    </row>
    <row r="15" ht="12.75">
      <c r="G15" s="8"/>
    </row>
    <row r="16" ht="12.75">
      <c r="G16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H7" sqref="H7:I11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75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1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1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1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2:17" ht="12.75">
      <c r="B12" s="16">
        <f>SUM(B7:B11)</f>
        <v>188</v>
      </c>
      <c r="C12" s="16"/>
      <c r="D12" s="16"/>
      <c r="E12" s="16"/>
      <c r="F12" s="16">
        <f>SUM(F7:F11)</f>
        <v>184</v>
      </c>
      <c r="G12" s="16"/>
      <c r="H12" s="16"/>
      <c r="I12" s="16"/>
      <c r="J12" s="16">
        <f>SUM(J7:J11)</f>
        <v>0</v>
      </c>
      <c r="K12" s="16"/>
      <c r="L12" s="16"/>
      <c r="M12" s="16"/>
      <c r="N12" s="16">
        <f>SUM(N7:N11)</f>
        <v>130</v>
      </c>
      <c r="O12" s="17">
        <f>N12/B12*100</f>
        <v>69.14893617021278</v>
      </c>
      <c r="P12" s="16"/>
      <c r="Q12" s="12"/>
    </row>
    <row r="13" ht="12.75">
      <c r="G13" s="8"/>
    </row>
    <row r="14" ht="12.75">
      <c r="G14" s="8"/>
    </row>
    <row r="15" ht="12.75">
      <c r="G15" s="8"/>
    </row>
    <row r="16" ht="12.75">
      <c r="G16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B3" sqref="B3:S3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86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2:16" ht="12.75">
      <c r="B13" s="10">
        <f>SUM(B7:B9)</f>
        <v>188</v>
      </c>
      <c r="C13" s="10"/>
      <c r="D13" s="10"/>
      <c r="E13" s="10"/>
      <c r="F13" s="10">
        <f>SUM(F7:F9)</f>
        <v>184</v>
      </c>
      <c r="G13" s="10"/>
      <c r="H13" s="10"/>
      <c r="I13" s="10"/>
      <c r="J13" s="10">
        <f>SUM(J7:J9)</f>
        <v>0</v>
      </c>
      <c r="K13" s="10"/>
      <c r="L13" s="10"/>
      <c r="M13" s="10"/>
      <c r="N13" s="10">
        <f>SUM(N7:N9)</f>
        <v>130</v>
      </c>
      <c r="O13" s="11">
        <f>N13/B13*100</f>
        <v>69.14893617021278</v>
      </c>
      <c r="P13" s="10"/>
    </row>
    <row r="14" ht="12.75">
      <c r="G14" s="8"/>
    </row>
    <row r="15" ht="12.75">
      <c r="G15" s="8"/>
    </row>
    <row r="16" ht="12.75">
      <c r="G16" s="8"/>
    </row>
    <row r="17" ht="12.75">
      <c r="G17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H7" sqref="H7:I12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86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15">
        <f aca="true" t="shared" si="0" ref="D7:E11">B7/B7*100</f>
        <v>100</v>
      </c>
      <c r="E7" s="15">
        <f t="shared" si="0"/>
        <v>100</v>
      </c>
      <c r="F7" s="2">
        <v>64</v>
      </c>
      <c r="G7" s="2" t="s">
        <v>29</v>
      </c>
      <c r="H7" s="15">
        <f aca="true" t="shared" si="1" ref="H7:I12">F7/B7*100</f>
        <v>100</v>
      </c>
      <c r="I7" s="15">
        <f t="shared" si="1"/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13" t="s">
        <v>32</v>
      </c>
      <c r="P7" s="14">
        <f aca="true" t="shared" si="2" ref="P7:Q11">N7/B7*100</f>
        <v>62.5</v>
      </c>
      <c r="Q7" s="14">
        <f t="shared" si="2"/>
        <v>19.456356238358588</v>
      </c>
      <c r="R7" s="5"/>
      <c r="S7" s="5"/>
    </row>
    <row r="8" spans="1:19" ht="21" customHeight="1">
      <c r="A8" s="6" t="s">
        <v>35</v>
      </c>
      <c r="B8" s="2">
        <v>46</v>
      </c>
      <c r="C8" s="2" t="s">
        <v>37</v>
      </c>
      <c r="D8" s="15">
        <f t="shared" si="0"/>
        <v>100</v>
      </c>
      <c r="E8" s="15">
        <f t="shared" si="0"/>
        <v>100</v>
      </c>
      <c r="F8" s="2">
        <v>45</v>
      </c>
      <c r="G8" s="2" t="s">
        <v>41</v>
      </c>
      <c r="H8" s="15">
        <f t="shared" si="1"/>
        <v>97.82608695652173</v>
      </c>
      <c r="I8" s="15">
        <f t="shared" si="1"/>
        <v>4.439683530726601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14">
        <f t="shared" si="2"/>
        <v>76.08695652173914</v>
      </c>
      <c r="Q8" s="14">
        <f t="shared" si="2"/>
        <v>98.11910593836697</v>
      </c>
      <c r="R8" s="5"/>
      <c r="S8" s="5"/>
    </row>
    <row r="9" spans="1:19" ht="21" customHeight="1">
      <c r="A9" s="6" t="s">
        <v>48</v>
      </c>
      <c r="B9" s="2">
        <v>78</v>
      </c>
      <c r="C9" s="2" t="s">
        <v>49</v>
      </c>
      <c r="D9" s="15">
        <f t="shared" si="0"/>
        <v>100</v>
      </c>
      <c r="E9" s="15">
        <f t="shared" si="0"/>
        <v>100</v>
      </c>
      <c r="F9" s="2">
        <v>75</v>
      </c>
      <c r="G9" s="2" t="s">
        <v>51</v>
      </c>
      <c r="H9" s="15">
        <f t="shared" si="1"/>
        <v>96.15384615384616</v>
      </c>
      <c r="I9" s="15">
        <f t="shared" si="1"/>
        <v>60.371174481350074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14">
        <f t="shared" si="2"/>
        <v>70.51282051282051</v>
      </c>
      <c r="Q9" s="14">
        <f t="shared" si="2"/>
        <v>30.462032339026564</v>
      </c>
      <c r="R9" s="5"/>
      <c r="S9" s="5"/>
    </row>
    <row r="10" spans="1:19" ht="21" customHeight="1">
      <c r="A10" s="6" t="s">
        <v>57</v>
      </c>
      <c r="B10" s="2" t="s">
        <v>58</v>
      </c>
      <c r="C10" s="2" t="s">
        <v>59</v>
      </c>
      <c r="D10" s="15">
        <f t="shared" si="0"/>
        <v>100</v>
      </c>
      <c r="E10" s="15">
        <f t="shared" si="0"/>
        <v>100</v>
      </c>
      <c r="F10" s="2" t="s">
        <v>62</v>
      </c>
      <c r="G10" s="2" t="s">
        <v>63</v>
      </c>
      <c r="H10" s="15">
        <f t="shared" si="1"/>
        <v>96.12403100775194</v>
      </c>
      <c r="I10" s="15">
        <f t="shared" si="1"/>
        <v>79.13167368475564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14">
        <f t="shared" si="2"/>
        <v>72.86821705426357</v>
      </c>
      <c r="Q10" s="14">
        <f t="shared" si="2"/>
        <v>41.92501955621218</v>
      </c>
      <c r="R10" s="5"/>
      <c r="S10" s="5"/>
    </row>
    <row r="11" spans="1:19" ht="21" customHeight="1">
      <c r="A11" s="6" t="s">
        <v>76</v>
      </c>
      <c r="B11" s="9" t="s">
        <v>77</v>
      </c>
      <c r="C11" s="9" t="s">
        <v>78</v>
      </c>
      <c r="D11" s="15">
        <f t="shared" si="0"/>
        <v>100</v>
      </c>
      <c r="E11" s="15">
        <f t="shared" si="0"/>
        <v>100</v>
      </c>
      <c r="F11" s="9" t="s">
        <v>26</v>
      </c>
      <c r="G11" s="9" t="s">
        <v>81</v>
      </c>
      <c r="H11" s="15">
        <f t="shared" si="1"/>
        <v>98.64864864864865</v>
      </c>
      <c r="I11" s="15">
        <f t="shared" si="1"/>
        <v>60.518404284851314</v>
      </c>
      <c r="J11" s="2" t="s">
        <v>16</v>
      </c>
      <c r="K11" s="2" t="s">
        <v>17</v>
      </c>
      <c r="L11" s="2" t="s">
        <v>17</v>
      </c>
      <c r="M11" s="2" t="s">
        <v>17</v>
      </c>
      <c r="N11" s="9" t="s">
        <v>21</v>
      </c>
      <c r="O11" s="9" t="s">
        <v>84</v>
      </c>
      <c r="P11" s="14">
        <f t="shared" si="2"/>
        <v>67.56756756756756</v>
      </c>
      <c r="Q11" s="14">
        <f t="shared" si="2"/>
        <v>69.73791315392916</v>
      </c>
      <c r="R11" s="5"/>
      <c r="S11" s="5"/>
    </row>
    <row r="12" spans="1:19" ht="21" customHeight="1">
      <c r="A12" s="6" t="s">
        <v>87</v>
      </c>
      <c r="B12" s="9" t="s">
        <v>40</v>
      </c>
      <c r="C12" s="9" t="s">
        <v>88</v>
      </c>
      <c r="D12" s="15">
        <f>B12/B12*100</f>
        <v>100</v>
      </c>
      <c r="E12" s="15">
        <f>C12/C12*100</f>
        <v>100</v>
      </c>
      <c r="F12" s="9" t="s">
        <v>40</v>
      </c>
      <c r="G12" s="9" t="s">
        <v>88</v>
      </c>
      <c r="H12" s="15">
        <f t="shared" si="1"/>
        <v>100</v>
      </c>
      <c r="I12" s="15">
        <f t="shared" si="1"/>
        <v>100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14">
        <f>N12/B12*100</f>
        <v>60</v>
      </c>
      <c r="Q12" s="14">
        <f>O12/C12*100</f>
        <v>30.838801378690196</v>
      </c>
      <c r="R12" s="5"/>
      <c r="S12" s="5"/>
    </row>
    <row r="13" spans="2:17" ht="12.75">
      <c r="B13" s="16">
        <f>SUM(B7:B11)</f>
        <v>188</v>
      </c>
      <c r="C13" s="16"/>
      <c r="D13" s="16"/>
      <c r="E13" s="16"/>
      <c r="F13" s="16">
        <f>SUM(F7:F11)</f>
        <v>184</v>
      </c>
      <c r="G13" s="16"/>
      <c r="H13" s="16"/>
      <c r="I13" s="16"/>
      <c r="J13" s="16">
        <f>SUM(J7:J11)</f>
        <v>0</v>
      </c>
      <c r="K13" s="16"/>
      <c r="L13" s="16"/>
      <c r="M13" s="16"/>
      <c r="N13" s="16">
        <f>SUM(N7:N11)</f>
        <v>130</v>
      </c>
      <c r="O13" s="17">
        <f>N13/B13*100</f>
        <v>69.14893617021278</v>
      </c>
      <c r="P13" s="16"/>
      <c r="Q13" s="12"/>
    </row>
    <row r="14" ht="12.75">
      <c r="G14" s="8"/>
    </row>
    <row r="15" ht="12.75">
      <c r="G15" s="8"/>
    </row>
    <row r="16" ht="12.75">
      <c r="G16" s="8"/>
    </row>
    <row r="17" ht="12.75">
      <c r="G17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6" right="0.16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C13" sqref="C13"/>
    </sheetView>
  </sheetViews>
  <sheetFormatPr defaultColWidth="9.140625" defaultRowHeight="12.75" outlineLevelCol="1"/>
  <cols>
    <col min="1" max="1" width="12.0039062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38.25" customHeight="1">
      <c r="A2" s="3" t="s">
        <v>2</v>
      </c>
      <c r="B2" s="20" t="s">
        <v>108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customHeight="1">
      <c r="A3" s="1" t="s">
        <v>3</v>
      </c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87" customHeight="1">
      <c r="A4" s="18" t="s">
        <v>5</v>
      </c>
      <c r="B4" s="18" t="s">
        <v>6</v>
      </c>
      <c r="C4" s="18" t="s">
        <v>0</v>
      </c>
      <c r="D4" s="18" t="s">
        <v>0</v>
      </c>
      <c r="E4" s="18" t="s">
        <v>0</v>
      </c>
      <c r="F4" s="18" t="s">
        <v>7</v>
      </c>
      <c r="G4" s="18" t="s">
        <v>0</v>
      </c>
      <c r="H4" s="18" t="s">
        <v>0</v>
      </c>
      <c r="I4" s="18" t="s">
        <v>0</v>
      </c>
      <c r="J4" s="18" t="s">
        <v>8</v>
      </c>
      <c r="K4" s="18" t="s">
        <v>0</v>
      </c>
      <c r="L4" s="18" t="s">
        <v>0</v>
      </c>
      <c r="M4" s="18" t="s">
        <v>0</v>
      </c>
      <c r="N4" s="18" t="s">
        <v>9</v>
      </c>
      <c r="O4" s="18" t="s">
        <v>0</v>
      </c>
      <c r="P4" s="18" t="s">
        <v>0</v>
      </c>
      <c r="Q4" s="18" t="s">
        <v>0</v>
      </c>
      <c r="R4" s="18" t="s">
        <v>10</v>
      </c>
      <c r="S4" s="18" t="s">
        <v>0</v>
      </c>
    </row>
    <row r="5" spans="1:19" ht="81.75" customHeight="1">
      <c r="A5" s="1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1" customHeight="1">
      <c r="A7" s="6" t="s">
        <v>28</v>
      </c>
      <c r="B7" s="2">
        <v>64</v>
      </c>
      <c r="C7" s="2" t="s">
        <v>29</v>
      </c>
      <c r="D7" s="2" t="s">
        <v>30</v>
      </c>
      <c r="E7" s="2" t="s">
        <v>31</v>
      </c>
      <c r="F7" s="2">
        <v>64</v>
      </c>
      <c r="G7" s="2" t="s">
        <v>29</v>
      </c>
      <c r="H7" s="2" t="s">
        <v>30</v>
      </c>
      <c r="I7" s="2" t="s">
        <v>31</v>
      </c>
      <c r="J7" s="2" t="s">
        <v>16</v>
      </c>
      <c r="K7" s="2" t="s">
        <v>17</v>
      </c>
      <c r="L7" s="2" t="s">
        <v>17</v>
      </c>
      <c r="M7" s="2" t="s">
        <v>17</v>
      </c>
      <c r="N7" s="2">
        <v>40</v>
      </c>
      <c r="O7" s="2" t="s">
        <v>32</v>
      </c>
      <c r="P7" s="2" t="s">
        <v>33</v>
      </c>
      <c r="Q7" s="2" t="s">
        <v>34</v>
      </c>
      <c r="R7" s="9" t="s">
        <v>101</v>
      </c>
      <c r="S7" s="9" t="s">
        <v>102</v>
      </c>
    </row>
    <row r="8" spans="1:19" ht="21" customHeight="1">
      <c r="A8" s="6" t="s">
        <v>35</v>
      </c>
      <c r="B8" s="2">
        <v>46</v>
      </c>
      <c r="C8" s="2" t="s">
        <v>37</v>
      </c>
      <c r="D8" s="2" t="s">
        <v>38</v>
      </c>
      <c r="E8" s="2" t="s">
        <v>39</v>
      </c>
      <c r="F8" s="2">
        <v>45</v>
      </c>
      <c r="G8" s="2" t="s">
        <v>41</v>
      </c>
      <c r="H8" s="2" t="s">
        <v>42</v>
      </c>
      <c r="I8" s="2" t="s">
        <v>43</v>
      </c>
      <c r="J8" s="2" t="s">
        <v>16</v>
      </c>
      <c r="K8" s="2" t="s">
        <v>17</v>
      </c>
      <c r="L8" s="2" t="s">
        <v>17</v>
      </c>
      <c r="M8" s="2" t="s">
        <v>17</v>
      </c>
      <c r="N8" s="2">
        <v>35</v>
      </c>
      <c r="O8" s="2" t="s">
        <v>45</v>
      </c>
      <c r="P8" s="2" t="s">
        <v>46</v>
      </c>
      <c r="Q8" s="2" t="s">
        <v>47</v>
      </c>
      <c r="R8" s="9" t="s">
        <v>103</v>
      </c>
      <c r="S8" s="9" t="s">
        <v>104</v>
      </c>
    </row>
    <row r="9" spans="1:19" ht="21" customHeight="1">
      <c r="A9" s="6" t="s">
        <v>48</v>
      </c>
      <c r="B9" s="2">
        <v>78</v>
      </c>
      <c r="C9" s="2" t="s">
        <v>49</v>
      </c>
      <c r="D9" s="2" t="s">
        <v>25</v>
      </c>
      <c r="E9" s="2" t="s">
        <v>50</v>
      </c>
      <c r="F9" s="2">
        <v>75</v>
      </c>
      <c r="G9" s="2" t="s">
        <v>51</v>
      </c>
      <c r="H9" s="2" t="s">
        <v>52</v>
      </c>
      <c r="I9" s="2" t="s">
        <v>53</v>
      </c>
      <c r="J9" s="2" t="s">
        <v>16</v>
      </c>
      <c r="K9" s="2" t="s">
        <v>17</v>
      </c>
      <c r="L9" s="2" t="s">
        <v>17</v>
      </c>
      <c r="M9" s="2" t="s">
        <v>17</v>
      </c>
      <c r="N9" s="2">
        <v>55</v>
      </c>
      <c r="O9" s="2" t="s">
        <v>54</v>
      </c>
      <c r="P9" s="2" t="s">
        <v>55</v>
      </c>
      <c r="Q9" s="2" t="s">
        <v>56</v>
      </c>
      <c r="R9" s="9" t="s">
        <v>105</v>
      </c>
      <c r="S9" s="9" t="s">
        <v>106</v>
      </c>
    </row>
    <row r="10" spans="1:19" ht="21" customHeight="1">
      <c r="A10" s="6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66</v>
      </c>
      <c r="O10" s="2" t="s">
        <v>67</v>
      </c>
      <c r="P10" s="2" t="s">
        <v>68</v>
      </c>
      <c r="Q10" s="2" t="s">
        <v>69</v>
      </c>
      <c r="R10" s="9" t="s">
        <v>99</v>
      </c>
      <c r="S10" s="9" t="s">
        <v>100</v>
      </c>
    </row>
    <row r="11" spans="1:19" ht="21" customHeight="1">
      <c r="A11" s="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26</v>
      </c>
      <c r="G11" s="6" t="s">
        <v>81</v>
      </c>
      <c r="H11" s="6" t="s">
        <v>82</v>
      </c>
      <c r="I11" s="6" t="s">
        <v>83</v>
      </c>
      <c r="J11" s="2" t="s">
        <v>16</v>
      </c>
      <c r="K11" s="2" t="s">
        <v>17</v>
      </c>
      <c r="L11" s="2" t="s">
        <v>17</v>
      </c>
      <c r="M11" s="2" t="s">
        <v>17</v>
      </c>
      <c r="N11" s="6" t="s">
        <v>21</v>
      </c>
      <c r="O11" s="6" t="s">
        <v>84</v>
      </c>
      <c r="P11" s="6" t="s">
        <v>24</v>
      </c>
      <c r="Q11" s="6" t="s">
        <v>85</v>
      </c>
      <c r="R11" s="9" t="s">
        <v>97</v>
      </c>
      <c r="S11" s="9" t="s">
        <v>98</v>
      </c>
    </row>
    <row r="12" spans="1:19" ht="21" customHeight="1">
      <c r="A12" s="6" t="s">
        <v>87</v>
      </c>
      <c r="B12" s="9" t="s">
        <v>40</v>
      </c>
      <c r="C12" s="9" t="s">
        <v>88</v>
      </c>
      <c r="D12" s="9" t="s">
        <v>89</v>
      </c>
      <c r="E12" s="9" t="s">
        <v>90</v>
      </c>
      <c r="F12" s="9" t="s">
        <v>40</v>
      </c>
      <c r="G12" s="9" t="s">
        <v>88</v>
      </c>
      <c r="H12" s="9" t="s">
        <v>89</v>
      </c>
      <c r="I12" s="9" t="s">
        <v>90</v>
      </c>
      <c r="J12" s="2" t="s">
        <v>16</v>
      </c>
      <c r="K12" s="2" t="s">
        <v>17</v>
      </c>
      <c r="L12" s="2" t="s">
        <v>17</v>
      </c>
      <c r="M12" s="2" t="s">
        <v>17</v>
      </c>
      <c r="N12" s="9" t="s">
        <v>91</v>
      </c>
      <c r="O12" s="9" t="s">
        <v>92</v>
      </c>
      <c r="P12" s="9" t="s">
        <v>93</v>
      </c>
      <c r="Q12" s="9" t="s">
        <v>94</v>
      </c>
      <c r="R12" s="9" t="s">
        <v>95</v>
      </c>
      <c r="S12" s="9" t="s">
        <v>96</v>
      </c>
    </row>
    <row r="13" spans="1:19" ht="21" customHeight="1">
      <c r="A13" s="6" t="s">
        <v>107</v>
      </c>
      <c r="B13" s="9" t="s">
        <v>44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 t="s">
        <v>115</v>
      </c>
      <c r="J13" s="2" t="s">
        <v>16</v>
      </c>
      <c r="K13" s="2" t="s">
        <v>17</v>
      </c>
      <c r="L13" s="2" t="s">
        <v>17</v>
      </c>
      <c r="M13" s="2" t="s">
        <v>17</v>
      </c>
      <c r="N13" s="9" t="s">
        <v>91</v>
      </c>
      <c r="O13" s="9" t="s">
        <v>116</v>
      </c>
      <c r="P13" s="9" t="s">
        <v>117</v>
      </c>
      <c r="Q13" s="9" t="s">
        <v>118</v>
      </c>
      <c r="R13" s="9" t="s">
        <v>119</v>
      </c>
      <c r="S13" s="9" t="s">
        <v>120</v>
      </c>
    </row>
    <row r="14" spans="2:16" ht="12.75">
      <c r="B14" s="10">
        <f>SUM(B7:B9)</f>
        <v>188</v>
      </c>
      <c r="C14" s="10"/>
      <c r="D14" s="10"/>
      <c r="E14" s="10"/>
      <c r="F14" s="10">
        <f>SUM(F7:F9)</f>
        <v>184</v>
      </c>
      <c r="G14" s="10"/>
      <c r="H14" s="10"/>
      <c r="I14" s="10"/>
      <c r="J14" s="10">
        <f>SUM(J7:J9)</f>
        <v>0</v>
      </c>
      <c r="K14" s="10"/>
      <c r="L14" s="10"/>
      <c r="M14" s="10"/>
      <c r="N14" s="10">
        <f>SUM(N7:N9)</f>
        <v>130</v>
      </c>
      <c r="O14" s="11">
        <f>N14/B14*100</f>
        <v>69.14893617021278</v>
      </c>
      <c r="P14" s="10"/>
    </row>
    <row r="15" ht="12.75">
      <c r="G15" s="8"/>
    </row>
    <row r="16" ht="12.75">
      <c r="G16" s="8"/>
    </row>
    <row r="17" ht="12.75">
      <c r="G17" s="8"/>
    </row>
    <row r="18" ht="12.75">
      <c r="G18" s="8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2018-01-10T23:51:49Z</cp:lastPrinted>
  <dcterms:modified xsi:type="dcterms:W3CDTF">2018-01-10T23:52:46Z</dcterms:modified>
  <cp:category/>
  <cp:version/>
  <cp:contentType/>
  <cp:contentStatus/>
</cp:coreProperties>
</file>